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ocuments\アーチェリー関連\愛知県アーチェリー協会\2025年度\01_競技会要項\"/>
    </mc:Choice>
  </mc:AlternateContent>
  <xr:revisionPtr revIDLastSave="0" documentId="13_ncr:1_{E23DDE36-8EEE-4B68-8A72-E1FF001B52BD}" xr6:coauthVersionLast="47" xr6:coauthVersionMax="47" xr10:uidLastSave="{00000000-0000-0000-0000-000000000000}"/>
  <bookViews>
    <workbookView xWindow="1560" yWindow="960" windowWidth="17940" windowHeight="1524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F61" i="5" l="1"/>
  <c r="F59" i="5"/>
  <c r="F13" i="5" l="1"/>
  <c r="F62" i="5"/>
  <c r="G62" i="5" s="1"/>
  <c r="G61" i="5"/>
  <c r="F60" i="5"/>
  <c r="G60" i="5" s="1"/>
  <c r="G59" i="5"/>
  <c r="G64" i="5" l="1"/>
</calcChain>
</file>

<file path=xl/sharedStrings.xml><?xml version="1.0" encoding="utf-8"?>
<sst xmlns="http://schemas.openxmlformats.org/spreadsheetml/2006/main" count="66" uniqueCount="46">
  <si>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</si>
  <si>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</si>
  <si>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</si>
  <si>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</si>
  <si>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</si>
  <si>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</si>
  <si>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</si>
  <si>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</si>
  <si>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</si>
  <si>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</si>
  <si>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</si>
  <si>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</si>
  <si>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</si>
  <si>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</si>
  <si>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</si>
  <si>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</si>
  <si>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</si>
  <si>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</si>
  <si>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</si>
  <si>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</si>
  <si>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</si>
  <si>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</si>
  <si>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</si>
  <si>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</si>
  <si>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</si>
  <si>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</si>
  <si>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</si>
  <si>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</si>
  <si>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</si>
  <si>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</si>
  <si>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</si>
  <si>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大学・一般</t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</si>
  <si>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</si>
  <si>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</si>
  <si>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</si>
  <si>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</si>
  <si>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</si>
  <si>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卯月杯</t>
    <rPh sb="0" eb="3">
      <t>ウヅキハイ</t>
    </rPh>
    <phoneticPr fontId="1"/>
  </si>
  <si>
    <t>皐月杯</t>
    <rPh sb="0" eb="2">
      <t>サツキ</t>
    </rPh>
    <rPh sb="2" eb="3">
      <t>ハイ</t>
    </rPh>
    <phoneticPr fontId="1"/>
  </si>
  <si>
    <t>水無月杯</t>
    <rPh sb="0" eb="3">
      <t>ミナヅキ</t>
    </rPh>
    <rPh sb="3" eb="4">
      <t>ハイ</t>
    </rPh>
    <phoneticPr fontId="1"/>
  </si>
  <si>
    <t>長月杯</t>
    <rPh sb="0" eb="3">
      <t>ナガツキハイ</t>
    </rPh>
    <phoneticPr fontId="1"/>
  </si>
  <si>
    <t>神無月杯</t>
    <rPh sb="0" eb="4">
      <t>カンナヅキハイ</t>
    </rPh>
    <phoneticPr fontId="1"/>
  </si>
  <si>
    <t>2025年度　愛知県季節杯　参加申込書</t>
    <rPh sb="10" eb="13">
      <t>キセツハイ</t>
    </rPh>
    <phoneticPr fontId="1"/>
  </si>
  <si>
    <t>競技会名</t>
    <rPh sb="0" eb="3">
      <t>キョウギカイ</t>
    </rPh>
    <rPh sb="3" eb="4">
      <t>ナ</t>
    </rPh>
    <phoneticPr fontId="1"/>
  </si>
  <si>
    <t>県協会員　　高校生以下</t>
    <phoneticPr fontId="1"/>
  </si>
  <si>
    <t>県協会員外　高校生以下</t>
    <rPh sb="4" eb="5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</si>
</sst>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4" borderId="1" xfId="2" applyFont="1" applyFill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zoomScaleNormal="100" zoomScaleSheetLayoutView="100" workbookViewId="0">
      <selection activeCell="I20" sqref="I20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41" t="s">
        <v>42</v>
      </c>
      <c r="C1" s="41"/>
      <c r="D1" s="41"/>
      <c r="E1" s="41"/>
      <c r="F1" s="41"/>
      <c r="G1" s="41"/>
      <c r="H1" s="41"/>
      <c r="I1" s="41"/>
      <c r="J1" s="41"/>
      <c r="K1" s="41"/>
      <c r="L1" s="33"/>
    </row>
    <row r="2" spans="2:12" ht="18" customHeight="1" x14ac:dyDescent="0.15"/>
    <row r="3" spans="2:12" ht="18.95" customHeight="1" thickBot="1" x14ac:dyDescent="0.2">
      <c r="I3" s="44" t="s">
        <v>9</v>
      </c>
      <c r="J3" s="44"/>
      <c r="K3" s="44"/>
    </row>
    <row r="4" spans="2:12" x14ac:dyDescent="0.15">
      <c r="I4" s="10"/>
      <c r="K4" s="10"/>
    </row>
    <row r="5" spans="2:12" ht="18.600000000000001" customHeight="1" thickBot="1" x14ac:dyDescent="0.2">
      <c r="D5" s="39" t="s">
        <v>10</v>
      </c>
      <c r="E5" s="39"/>
      <c r="F5" s="44"/>
      <c r="G5" s="44"/>
      <c r="H5" s="44"/>
      <c r="I5" s="44"/>
    </row>
    <row r="6" spans="2:12" ht="18.600000000000001" customHeight="1" thickBot="1" x14ac:dyDescent="0.2">
      <c r="D6" s="42" t="s">
        <v>11</v>
      </c>
      <c r="E6" s="42"/>
      <c r="F6" s="43"/>
      <c r="G6" s="43"/>
      <c r="H6" s="43"/>
      <c r="I6" s="43"/>
    </row>
    <row r="7" spans="2:12" ht="18.600000000000001" customHeight="1" thickBot="1" x14ac:dyDescent="0.2">
      <c r="D7" s="42" t="s">
        <v>12</v>
      </c>
      <c r="E7" s="42"/>
      <c r="F7" s="43"/>
      <c r="G7" s="43"/>
      <c r="H7" s="43"/>
      <c r="I7" s="43"/>
    </row>
    <row r="8" spans="2:12" ht="18.600000000000001" customHeight="1" thickBot="1" x14ac:dyDescent="0.2">
      <c r="D8" s="42" t="s">
        <v>13</v>
      </c>
      <c r="E8" s="42"/>
      <c r="F8" s="43"/>
      <c r="G8" s="43"/>
      <c r="H8" s="43"/>
      <c r="I8" s="43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39" t="s">
        <v>14</v>
      </c>
      <c r="E11" s="39"/>
      <c r="F11" s="44" t="s">
        <v>40</v>
      </c>
      <c r="G11" s="44"/>
      <c r="H11" s="44"/>
      <c r="I11" s="44"/>
    </row>
    <row r="13" spans="2:12" ht="18.600000000000001" customHeight="1" thickBot="1" x14ac:dyDescent="0.2">
      <c r="D13" s="39" t="s">
        <v>35</v>
      </c>
      <c r="E13" s="39"/>
      <c r="F13" s="40">
        <f>IFERROR(VLOOKUP(F11,開催日!A2:B6,2,FALSE),"")</f>
        <v>45928</v>
      </c>
      <c r="G13" s="40"/>
      <c r="H13" s="40"/>
      <c r="I13" s="40"/>
      <c r="J13" s="11" t="s">
        <v>36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34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6" t="s">
        <v>27</v>
      </c>
      <c r="C58" s="36"/>
      <c r="D58" s="36"/>
      <c r="E58" s="27" t="s">
        <v>28</v>
      </c>
      <c r="F58" s="26" t="s">
        <v>29</v>
      </c>
      <c r="G58" s="38" t="s">
        <v>30</v>
      </c>
      <c r="H58" s="38"/>
      <c r="L58" s="19"/>
    </row>
    <row r="59" spans="2:12" x14ac:dyDescent="0.15">
      <c r="B59" s="36" t="s">
        <v>44</v>
      </c>
      <c r="C59" s="36"/>
      <c r="D59" s="36"/>
      <c r="E59" s="28">
        <v>2500</v>
      </c>
      <c r="F59" s="26">
        <f>COUNTIFS(J27:J46,"【県内】高校生以下",K27:K46,"○")</f>
        <v>0</v>
      </c>
      <c r="G59" s="37">
        <f>E59*F59</f>
        <v>0</v>
      </c>
      <c r="H59" s="37"/>
      <c r="L59" s="19"/>
    </row>
    <row r="60" spans="2:12" x14ac:dyDescent="0.15">
      <c r="B60" s="36" t="s">
        <v>31</v>
      </c>
      <c r="C60" s="36"/>
      <c r="D60" s="36"/>
      <c r="E60" s="28">
        <v>3000</v>
      </c>
      <c r="F60" s="26">
        <f>COUNTIFS(J27:J46,"【県内】大学・一般",K27:K46,"○")</f>
        <v>0</v>
      </c>
      <c r="G60" s="37">
        <f t="shared" ref="G60:G62" si="0">E60*F60</f>
        <v>0</v>
      </c>
      <c r="H60" s="37"/>
      <c r="L60" s="19"/>
    </row>
    <row r="61" spans="2:12" x14ac:dyDescent="0.15">
      <c r="B61" s="36" t="s">
        <v>45</v>
      </c>
      <c r="C61" s="36"/>
      <c r="D61" s="36"/>
      <c r="E61" s="28">
        <v>3000</v>
      </c>
      <c r="F61" s="26">
        <f>COUNTIFS(J27:J46,"【県外】高校生以下",K27:K46,"○")</f>
        <v>0</v>
      </c>
      <c r="G61" s="37">
        <f t="shared" si="0"/>
        <v>0</v>
      </c>
      <c r="H61" s="37"/>
      <c r="L61" s="19"/>
    </row>
    <row r="62" spans="2:12" x14ac:dyDescent="0.15">
      <c r="B62" s="36" t="s">
        <v>32</v>
      </c>
      <c r="C62" s="36"/>
      <c r="D62" s="36"/>
      <c r="E62" s="28">
        <v>3500</v>
      </c>
      <c r="F62" s="26">
        <f>COUNTIFS(J27:J46,"【県外】大学・一般",K27:K46,"○")</f>
        <v>0</v>
      </c>
      <c r="G62" s="37">
        <f t="shared" si="0"/>
        <v>0</v>
      </c>
      <c r="H62" s="37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33</v>
      </c>
      <c r="G64" s="37">
        <f>SUM(G59:H62)</f>
        <v>0</v>
      </c>
      <c r="H64" s="37"/>
    </row>
    <row r="65" spans="2:5" x14ac:dyDescent="0.15">
      <c r="B65" s="29"/>
      <c r="C65" s="29"/>
      <c r="D65" s="30"/>
      <c r="E65" s="30"/>
    </row>
  </sheetData>
  <mergeCells count="25"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DB94F191-2D6E-405D-B271-226AA4FEE917}">
      <formula1>"12m,18m,30m"</formula1>
    </dataValidation>
    <dataValidation type="list" allowBlank="1" showInputMessage="1" showErrorMessage="1" sqref="J27:J46" xr:uid="{DE270BF0-62F6-41BF-A14D-1A9CC478C486}">
      <formula1>"【県内】高校生以下,【県内】大学・一般,【県外】高校生以下,【県外】大学・一般"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開催日!$A$2:$A$6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B17" sqref="B17"/>
    </sheetView>
  </sheetViews>
  <sheetFormatPr defaultRowHeight="15.75" x14ac:dyDescent="0.15"/>
  <cols>
    <col min="1" max="2" width="36.625" style="1" customWidth="1"/>
    <col min="3" max="7" width="9" style="1" customWidth="1"/>
  </cols>
  <sheetData>
    <row r="1" spans="1:5" x14ac:dyDescent="0.15">
      <c r="A1" s="3" t="s">
        <v>43</v>
      </c>
      <c r="B1" s="3" t="s">
        <v>0</v>
      </c>
      <c r="D1" s="2"/>
      <c r="E1" s="2"/>
    </row>
    <row r="2" spans="1:5" x14ac:dyDescent="0.15">
      <c r="A2" s="4" t="s">
        <v>37</v>
      </c>
      <c r="B2" s="35">
        <v>45774</v>
      </c>
      <c r="C2" s="2"/>
      <c r="D2" s="2"/>
      <c r="E2" s="2"/>
    </row>
    <row r="3" spans="1:5" x14ac:dyDescent="0.15">
      <c r="A3" s="4" t="s">
        <v>38</v>
      </c>
      <c r="B3" s="35">
        <v>45781</v>
      </c>
      <c r="C3" s="2"/>
      <c r="D3" s="2"/>
      <c r="E3" s="2"/>
    </row>
    <row r="4" spans="1:5" x14ac:dyDescent="0.15">
      <c r="A4" s="4" t="s">
        <v>39</v>
      </c>
      <c r="B4" s="35">
        <v>45837</v>
      </c>
      <c r="C4" s="2"/>
      <c r="D4" s="2"/>
      <c r="E4" s="2"/>
    </row>
    <row r="5" spans="1:5" x14ac:dyDescent="0.15">
      <c r="A5" s="4" t="s">
        <v>40</v>
      </c>
      <c r="B5" s="35">
        <v>45928</v>
      </c>
      <c r="C5" s="2"/>
      <c r="D5" s="2"/>
      <c r="E5" s="2"/>
    </row>
    <row r="6" spans="1:5" x14ac:dyDescent="0.15">
      <c r="A6" s="4" t="s">
        <v>41</v>
      </c>
      <c r="B6" s="35">
        <v>45949</v>
      </c>
      <c r="C6" s="2"/>
      <c r="D6" s="2"/>
      <c r="E6" s="2"/>
    </row>
    <row r="7" spans="1:5" x14ac:dyDescent="0.15">
      <c r="C7" s="2"/>
      <c r="D7" s="2"/>
    </row>
    <row r="14" spans="1:5" x14ac:dyDescent="0.15">
      <c r="B14" s="2"/>
      <c r="C14" s="2"/>
    </row>
    <row r="15" spans="1:5" x14ac:dyDescent="0.15">
      <c r="B15" s="2"/>
      <c r="C15" s="2"/>
    </row>
    <row r="16" spans="1:5" x14ac:dyDescent="0.15">
      <c r="B16" s="2"/>
      <c r="C16" s="2"/>
    </row>
    <row r="17" spans="2:3" x14ac:dyDescent="0.15">
      <c r="B17" s="2"/>
      <c r="C17" s="2"/>
    </row>
    <row r="18" spans="2:3" x14ac:dyDescent="0.15">
      <c r="B18" s="2"/>
      <c r="C18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Toshihiro Miyafuji</cp:lastModifiedBy>
  <cp:lastPrinted>2022-02-28T01:22:28Z</cp:lastPrinted>
  <dcterms:created xsi:type="dcterms:W3CDTF">2016-03-05T22:35:32Z</dcterms:created>
  <dcterms:modified xsi:type="dcterms:W3CDTF">2025-07-21T11:47:07Z</dcterms:modified>
</cp:coreProperties>
</file>